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simsek\AppData\Local\Microsoft\Windows\INetCache\Content.Outlook\KC82BFLF\"/>
    </mc:Choice>
  </mc:AlternateContent>
  <bookViews>
    <workbookView xWindow="0" yWindow="0" windowWidth="24000" windowHeight="9645"/>
  </bookViews>
  <sheets>
    <sheet name="Öğrenim Har." sheetId="7" r:id="rId1"/>
    <sheet name="Staj Har."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7" l="1"/>
  <c r="M27" i="7"/>
  <c r="N26" i="7"/>
  <c r="M26" i="7"/>
  <c r="N25" i="7"/>
  <c r="M25" i="7"/>
  <c r="N24" i="7"/>
  <c r="M24" i="7"/>
  <c r="N23" i="7"/>
  <c r="M23" i="7"/>
  <c r="N22" i="7"/>
  <c r="M22" i="7"/>
  <c r="N21" i="7"/>
  <c r="M21" i="7"/>
  <c r="O21" i="7" s="1"/>
  <c r="N20" i="7"/>
  <c r="O20" i="7" s="1"/>
  <c r="M20" i="7"/>
  <c r="N19" i="7"/>
  <c r="M19" i="7"/>
  <c r="O19" i="7" s="1"/>
  <c r="N18" i="7"/>
  <c r="M18" i="7"/>
  <c r="O18" i="7" s="1"/>
  <c r="N17" i="7"/>
  <c r="M17" i="7"/>
  <c r="O17" i="7" s="1"/>
  <c r="N16" i="7"/>
  <c r="M16" i="7"/>
  <c r="N15" i="7"/>
  <c r="M15" i="7"/>
  <c r="N14" i="7"/>
  <c r="M14" i="7"/>
  <c r="O14" i="7" s="1"/>
  <c r="N13" i="7"/>
  <c r="M13" i="7"/>
  <c r="O13" i="7" s="1"/>
  <c r="N12" i="7"/>
  <c r="M12" i="7"/>
  <c r="N11" i="7"/>
  <c r="M11" i="7"/>
  <c r="O11" i="7" s="1"/>
  <c r="N10" i="7"/>
  <c r="M10" i="7"/>
  <c r="O10" i="7" s="1"/>
  <c r="N9" i="7"/>
  <c r="M9" i="7"/>
  <c r="O9" i="7" s="1"/>
  <c r="N8" i="7"/>
  <c r="M8" i="7"/>
  <c r="N7" i="7"/>
  <c r="M7" i="7"/>
  <c r="O7" i="7" s="1"/>
  <c r="N6" i="7"/>
  <c r="M6" i="7"/>
  <c r="N5" i="7"/>
  <c r="M5" i="7"/>
  <c r="O5" i="7" s="1"/>
  <c r="N4" i="7"/>
  <c r="M4" i="7"/>
  <c r="N3" i="7"/>
  <c r="M3" i="7"/>
  <c r="O3" i="7" s="1"/>
  <c r="N6" i="5"/>
  <c r="M6" i="5"/>
  <c r="N5" i="5"/>
  <c r="M5" i="5"/>
  <c r="O5" i="5" s="1"/>
  <c r="N4" i="5"/>
  <c r="M4" i="5"/>
  <c r="O4" i="5" s="1"/>
  <c r="O3" i="5"/>
  <c r="N3" i="5"/>
  <c r="M3" i="5"/>
  <c r="O12" i="7" l="1"/>
  <c r="O8" i="7"/>
  <c r="O6" i="7"/>
  <c r="O15" i="7"/>
  <c r="O4" i="7"/>
  <c r="O16" i="7"/>
  <c r="O6" i="5"/>
</calcChain>
</file>

<file path=xl/sharedStrings.xml><?xml version="1.0" encoding="utf-8"?>
<sst xmlns="http://schemas.openxmlformats.org/spreadsheetml/2006/main" count="379" uniqueCount="150">
  <si>
    <t xml:space="preserve">Adı </t>
  </si>
  <si>
    <t>Soyadı</t>
  </si>
  <si>
    <t>Bölümü</t>
  </si>
  <si>
    <t>GNO</t>
  </si>
  <si>
    <t>Sonuç</t>
  </si>
  <si>
    <t>Ekonomi</t>
  </si>
  <si>
    <t>Tarih</t>
  </si>
  <si>
    <t>GNO 100'lük Sistem 
Eşdeğerliği</t>
  </si>
  <si>
    <t>Sıra No.</t>
  </si>
  <si>
    <t>Öğrenci No.</t>
  </si>
  <si>
    <t>Tercih 
Durumu</t>
  </si>
  <si>
    <t>Üniversite/ Kurum</t>
  </si>
  <si>
    <t>Ülke</t>
  </si>
  <si>
    <t xml:space="preserve">Zeynep </t>
  </si>
  <si>
    <t>Öğrenim Hareketliliği</t>
  </si>
  <si>
    <t>Staj Hareketliliği</t>
  </si>
  <si>
    <t>030116007</t>
  </si>
  <si>
    <t>Hatice Beyza</t>
  </si>
  <si>
    <t>Yerleştirme 
Puanı</t>
  </si>
  <si>
    <t>-</t>
  </si>
  <si>
    <t>Hayır</t>
  </si>
  <si>
    <t>Daha Önce 
Faydalandı</t>
  </si>
  <si>
    <t>Sosyal Hizmet</t>
  </si>
  <si>
    <t>Öğrenim/ Staj
Hareketliliği</t>
  </si>
  <si>
    <t>Y. Dil 
Sınavı
Skoru</t>
  </si>
  <si>
    <t>Yabancı dil sınavında başarısız</t>
  </si>
  <si>
    <t>GNO/2</t>
  </si>
  <si>
    <t>Dil/2</t>
  </si>
  <si>
    <t>ASİL</t>
  </si>
  <si>
    <t>YEDEK</t>
  </si>
  <si>
    <t>Litvanya</t>
  </si>
  <si>
    <t>1. Tercih</t>
  </si>
  <si>
    <t>Polonya</t>
  </si>
  <si>
    <t>İtalya</t>
  </si>
  <si>
    <t>Almanya</t>
  </si>
  <si>
    <t>2021-2022 GÜZ YARIYILI ERASMUS+ ÖĞRENCİ STAJ HAREKETLİLİĞİ BAŞVURULARI SONUÇ LİSTESİ</t>
  </si>
  <si>
    <t>030319004</t>
  </si>
  <si>
    <t>Fatma</t>
  </si>
  <si>
    <t>Ekşioğlu</t>
  </si>
  <si>
    <t>Ek Puan veya Kesinti</t>
  </si>
  <si>
    <t>Gazi çocuğu</t>
  </si>
  <si>
    <t>Ek Puan veya Kesinti 
Puanı</t>
  </si>
  <si>
    <t>030218004</t>
  </si>
  <si>
    <t xml:space="preserve">Nefise </t>
  </si>
  <si>
    <t>Yavuz</t>
  </si>
  <si>
    <t>030218010</t>
  </si>
  <si>
    <t xml:space="preserve">Agil </t>
  </si>
  <si>
    <t>Zulfugarlı</t>
  </si>
  <si>
    <t>University of Lodz</t>
  </si>
  <si>
    <t>030319025</t>
  </si>
  <si>
    <t>Tuğba Nur</t>
  </si>
  <si>
    <t>Görken</t>
  </si>
  <si>
    <t>030217004</t>
  </si>
  <si>
    <t>Oktay</t>
  </si>
  <si>
    <t>Kara</t>
  </si>
  <si>
    <t>010698052</t>
  </si>
  <si>
    <t xml:space="preserve">Ahmet Nurullah </t>
  </si>
  <si>
    <t>Çeşmeci</t>
  </si>
  <si>
    <t>Psikoloji</t>
  </si>
  <si>
    <t>University of Katowice</t>
  </si>
  <si>
    <t>030117009</t>
  </si>
  <si>
    <t>Hilal</t>
  </si>
  <si>
    <t>Universita di Pisa</t>
  </si>
  <si>
    <t>030117008</t>
  </si>
  <si>
    <t xml:space="preserve">Eda Nur </t>
  </si>
  <si>
    <t>Şenbaş</t>
  </si>
  <si>
    <t>Recep Onur</t>
  </si>
  <si>
    <t>Kalafat</t>
  </si>
  <si>
    <t>030317003</t>
  </si>
  <si>
    <t>010319004</t>
  </si>
  <si>
    <t>Muhammet Fatih</t>
  </si>
  <si>
    <t>Eralp</t>
  </si>
  <si>
    <t>Universita Degli Studi di Venezia</t>
  </si>
  <si>
    <t>030218012</t>
  </si>
  <si>
    <t xml:space="preserve">Enes </t>
  </si>
  <si>
    <t>Alsancak</t>
  </si>
  <si>
    <t>030117031</t>
  </si>
  <si>
    <t>Abdul Karim</t>
  </si>
  <si>
    <t>Naeem</t>
  </si>
  <si>
    <t>Klaipeda University</t>
  </si>
  <si>
    <t>200820YL03</t>
  </si>
  <si>
    <t>Oğuzhan</t>
  </si>
  <si>
    <t>Barçın</t>
  </si>
  <si>
    <t>Universite di Pisa</t>
  </si>
  <si>
    <t>010317006</t>
  </si>
  <si>
    <t xml:space="preserve">Elif Dilan </t>
  </si>
  <si>
    <t>Ekici</t>
  </si>
  <si>
    <t>Warsaw University</t>
  </si>
  <si>
    <t>201110YL02</t>
  </si>
  <si>
    <t xml:space="preserve">Ayşenur </t>
  </si>
  <si>
    <t>Topal</t>
  </si>
  <si>
    <t>İslam Ekonomisi ve Finans YL</t>
  </si>
  <si>
    <t>030318014</t>
  </si>
  <si>
    <t>Şeyma</t>
  </si>
  <si>
    <t>Çiçek</t>
  </si>
  <si>
    <t>İspanya</t>
  </si>
  <si>
    <t>Kocasaraç</t>
  </si>
  <si>
    <t>010518021</t>
  </si>
  <si>
    <t>Cihat</t>
  </si>
  <si>
    <t>Akın</t>
  </si>
  <si>
    <t>Mütercim-Tercümanlık (İng)</t>
  </si>
  <si>
    <t>Staj yeri kabul mektubu sunma</t>
  </si>
  <si>
    <t>International Community Napoli</t>
  </si>
  <si>
    <t>Gökhan</t>
  </si>
  <si>
    <t>Cengiz</t>
  </si>
  <si>
    <t>01219YL06</t>
  </si>
  <si>
    <t>Felsefe Yüksek Lisans</t>
  </si>
  <si>
    <t>010219YL05</t>
  </si>
  <si>
    <t>Demir</t>
  </si>
  <si>
    <t>010219YL04</t>
  </si>
  <si>
    <t>Meryem</t>
  </si>
  <si>
    <t>Üstün</t>
  </si>
  <si>
    <t xml:space="preserve">Eberhard Karls Universitat </t>
  </si>
  <si>
    <t>030117030</t>
  </si>
  <si>
    <t>Ayşe Neslihan</t>
  </si>
  <si>
    <t>Kulaksızoğlu</t>
  </si>
  <si>
    <t>Vytautas Magnus University</t>
  </si>
  <si>
    <t>Betül</t>
  </si>
  <si>
    <t>Közen</t>
  </si>
  <si>
    <t>010516018</t>
  </si>
  <si>
    <t>Global Voices</t>
  </si>
  <si>
    <t>İngiltere</t>
  </si>
  <si>
    <t>010419014</t>
  </si>
  <si>
    <t>Nesrin</t>
  </si>
  <si>
    <t>Bol</t>
  </si>
  <si>
    <t>030117003</t>
  </si>
  <si>
    <t>İbrahim Hamdi</t>
  </si>
  <si>
    <t>Hacıcaferoğlu</t>
  </si>
  <si>
    <t>Süresi içinde vazgeçmeme</t>
  </si>
  <si>
    <t>030117002</t>
  </si>
  <si>
    <t>Halil İbrahim</t>
  </si>
  <si>
    <t>Çiftçi</t>
  </si>
  <si>
    <t>030117023</t>
  </si>
  <si>
    <t>Sanem</t>
  </si>
  <si>
    <t>Mütercim-Tercümanlık (Arapça)</t>
  </si>
  <si>
    <t>010418012</t>
  </si>
  <si>
    <t>Universita Degli Studi di Torino</t>
  </si>
  <si>
    <t>Çindemir</t>
  </si>
  <si>
    <t>Okumuş</t>
  </si>
  <si>
    <t>University of Valladolid</t>
  </si>
  <si>
    <t>010516021</t>
  </si>
  <si>
    <t>Fatma Nur</t>
  </si>
  <si>
    <t>Topaloğlu</t>
  </si>
  <si>
    <t>Sıralamaya giremedi</t>
  </si>
  <si>
    <t>Siyaset Bilimi ve Ulus. İlişkiler</t>
  </si>
  <si>
    <t>GNO 
100'lük Sistem 
Eşdeğerliği</t>
  </si>
  <si>
    <t>Sınava 
mazeretsiz olarak
katılmadı</t>
  </si>
  <si>
    <t>2021-2022 GÜZ YARIYILI ERASMUS+ ÖĞRENCİ ÖĞRENİM HAREKETLİLİĞİ BAŞVURULARI SONUÇ LİSTESİ</t>
  </si>
  <si>
    <t>Fütüvvet Derneği</t>
  </si>
  <si>
    <r>
      <rPr>
        <b/>
        <sz val="12"/>
        <rFont val="Times New Roman"/>
        <family val="1"/>
        <charset val="162"/>
      </rPr>
      <t>Tercih ettiği programa yerleşmeye hak kazanan öğrencilerin 29 Nisan-04 Mayıs 2021 tarihleri arasında, mesai bitimine kadar Uluslararası Ofis Müdürlüğü Sekreteri Nursen ŞİMŞEK ile irtibata geçmesi ve taahhütname imzalaması gerekmektedir.</t>
    </r>
    <r>
      <rPr>
        <sz val="12"/>
        <rFont val="Times New Roman"/>
        <family val="1"/>
        <charset val="162"/>
      </rPr>
      <t xml:space="preserve">
Seçildikten sonra Erasmus+ hareketliliğine katılmaktan vazgeçen adayın, seçim sonuçlarının duyurulduğu tarihten itibaren en geç bir ay içinde feragat bildiriminde bulunması gerekmektedir. Seçilen adayın belirtilen süre içinde hakkından feragat etmemesi halinde yedek adaylara fırsat verilmesi olanağı kalmayacağından, daha sonraki Erasmus hareketliliği başvurusunda toplam puanından “-10 puan” düşürülecektir. Ayrıca yukarıdaki listede yer alan seçim sonuçları bir sonraki yıla veya yarıyıla kazanılmış hak olarak devredilmez.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</si>
</sst>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 _₺"/>
  </numFmts>
  <fonts count="9" x14ac:knownFonts="1">
    <font>
      <sz val="12"/>
      <color theme="1"/>
      <name val="Calibri"/>
      <family val="2"/>
      <scheme val="minor"/>
    </font>
    <font>
      <sz val="12"/>
      <color theme="1"/>
      <name val="Calibri"/>
      <family val="2"/>
      <scheme val="minor"/>
    </font>
    <font>
      <sz val="12"/>
      <name val="Times New Roman"/>
      <family val="1"/>
      <charset val="162"/>
    </font>
    <font>
      <sz val="12"/>
      <color rgb="FFFF0000"/>
      <name val="Times New Roman"/>
      <family val="1"/>
      <charset val="162"/>
    </font>
    <font>
      <sz val="11"/>
      <name val="Calibri"/>
      <family val="2"/>
    </font>
    <font>
      <sz val="12"/>
      <name val="Times New Roman"/>
      <family val="1"/>
      <charset val="162"/>
    </font>
    <font>
      <b/>
      <sz val="12"/>
      <name val="Times New Roman"/>
      <family val="1"/>
      <charset val="162"/>
    </font>
    <font>
      <b/>
      <sz val="16"/>
      <name val="Times New Roman"/>
      <family val="1"/>
      <charset val="162"/>
    </font>
    <font>
      <sz val="11"/>
      <name val="Times New Roman"/>
      <family val="1"/>
      <charset val="162"/>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rgb="FF000000"/>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4" fillId="0" borderId="0"/>
  </cellStyleXfs>
  <cellXfs count="57">
    <xf numFmtId="0" fontId="0" fillId="0" borderId="0" xfId="0"/>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2" fontId="2" fillId="0" borderId="1" xfId="1"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1" applyNumberFormat="1" applyFont="1" applyBorder="1" applyAlignment="1">
      <alignment horizontal="center" vertical="center" wrapText="1"/>
    </xf>
    <xf numFmtId="0" fontId="6" fillId="0"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2" fontId="5" fillId="0" borderId="1" xfId="1"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2" fontId="5" fillId="0" borderId="3" xfId="1" applyNumberFormat="1" applyFont="1" applyBorder="1" applyAlignment="1">
      <alignment horizontal="center" vertical="center" wrapText="1"/>
    </xf>
    <xf numFmtId="2" fontId="5" fillId="0"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2" fontId="2" fillId="0" borderId="3" xfId="1"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2" fontId="5" fillId="0" borderId="0" xfId="1" applyNumberFormat="1" applyFont="1" applyFill="1" applyBorder="1" applyAlignment="1">
      <alignment horizontal="center" vertical="center" wrapText="1"/>
    </xf>
    <xf numFmtId="2" fontId="5" fillId="0" borderId="0" xfId="1" applyNumberFormat="1" applyFont="1" applyBorder="1" applyAlignment="1">
      <alignment horizontal="center" vertical="center" wrapText="1"/>
    </xf>
    <xf numFmtId="2" fontId="5" fillId="0" borderId="0" xfId="0" applyNumberFormat="1" applyFont="1" applyFill="1" applyBorder="1" applyAlignment="1">
      <alignment horizontal="center" vertical="center" wrapText="1"/>
    </xf>
    <xf numFmtId="164" fontId="2" fillId="0" borderId="0"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2" fillId="0" borderId="4" xfId="0" applyFont="1" applyBorder="1" applyAlignment="1">
      <alignment horizontal="center" vertical="center" wrapText="1"/>
    </xf>
    <xf numFmtId="4" fontId="2" fillId="0" borderId="4" xfId="0" applyNumberFormat="1" applyFont="1" applyBorder="1" applyAlignment="1">
      <alignment horizontal="center" vertical="center" wrapText="1"/>
    </xf>
    <xf numFmtId="0" fontId="2" fillId="0" borderId="6" xfId="0"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Border="1" applyAlignment="1">
      <alignment vertical="center"/>
    </xf>
    <xf numFmtId="164" fontId="2" fillId="0" borderId="0" xfId="0" applyNumberFormat="1" applyFont="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2" fontId="2" fillId="0" borderId="0" xfId="1" applyNumberFormat="1" applyFont="1" applyAlignment="1">
      <alignment horizontal="center" vertical="center"/>
    </xf>
    <xf numFmtId="49" fontId="2" fillId="0" borderId="0" xfId="1" applyNumberFormat="1" applyFont="1" applyAlignment="1">
      <alignment horizontal="center" vertical="center"/>
    </xf>
    <xf numFmtId="0" fontId="6" fillId="0" borderId="0" xfId="0" applyFont="1" applyFill="1" applyAlignment="1">
      <alignment horizontal="center" vertical="center"/>
    </xf>
    <xf numFmtId="0" fontId="3" fillId="0" borderId="0" xfId="0" applyFont="1" applyFill="1" applyBorder="1" applyAlignment="1">
      <alignment vertical="center"/>
    </xf>
    <xf numFmtId="2" fontId="8"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2" fillId="0" borderId="1" xfId="0" applyFont="1" applyBorder="1" applyAlignment="1">
      <alignment horizontal="left" vertical="center" wrapText="1"/>
    </xf>
  </cellXfs>
  <cellStyles count="3">
    <cellStyle name="Normal" xfId="0" builtinId="0"/>
    <cellStyle name="Normal 2" xfId="2"/>
    <cellStyle name="Virgül" xfId="1" builtinId="3"/>
  </cellStyles>
  <dxfs count="48">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font>
      <numFmt numFmtId="4" formatCode="#,##0.00"/>
      <alignment vertical="center" textRotation="0" indent="0" justifyLastLine="0" shrinkToFit="0" readingOrder="0"/>
    </dxf>
    <dxf>
      <font>
        <strike val="0"/>
        <outline val="0"/>
        <shadow val="0"/>
        <vertAlign val="baseline"/>
        <color auto="1"/>
      </font>
      <numFmt numFmtId="4" formatCode="#,##0.00"/>
      <alignment vertical="center" textRotation="0" indent="0" justifyLastLine="0" shrinkToFit="0" readingOrder="0"/>
    </dxf>
    <dxf>
      <font>
        <b val="0"/>
        <i val="0"/>
        <strike val="0"/>
        <condense val="0"/>
        <extend val="0"/>
        <outline val="0"/>
        <shadow val="0"/>
        <u val="none"/>
        <vertAlign val="baseline"/>
        <sz val="12"/>
        <color auto="1"/>
        <name val="Times New Roman"/>
        <scheme val="none"/>
      </font>
      <numFmt numFmtId="4" formatCode="#,##0.0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numFmt numFmtId="30" formatCode="@"/>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rder>
    </dxf>
    <dxf>
      <border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alignment horizontal="center" vertical="center" textRotation="0" indent="0" justifyLastLine="0" shrinkToFit="0" readingOrder="0"/>
    </dxf>
    <dxf>
      <border>
        <bottom style="thin">
          <color rgb="FF000000"/>
        </bottom>
      </border>
    </dxf>
    <dxf>
      <font>
        <strike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font>
      <numFmt numFmtId="164" formatCode="#,##0.000\ _₺"/>
      <alignment vertical="center" textRotation="0" indent="0" justifyLastLine="0" shrinkToFit="0" readingOrder="0"/>
    </dxf>
    <dxf>
      <font>
        <strike val="0"/>
        <outline val="0"/>
        <shadow val="0"/>
        <vertAlign val="baseline"/>
        <color auto="1"/>
      </font>
      <numFmt numFmtId="4" formatCode="#,##0.00"/>
      <alignment vertical="center" textRotation="0" indent="0" justifyLastLine="0" shrinkToFit="0" readingOrder="0"/>
    </dxf>
    <dxf>
      <font>
        <b val="0"/>
        <i val="0"/>
        <strike val="0"/>
        <condense val="0"/>
        <extend val="0"/>
        <outline val="0"/>
        <shadow val="0"/>
        <u val="none"/>
        <vertAlign val="baseline"/>
        <sz val="12"/>
        <color auto="1"/>
        <name val="Times New Roman"/>
        <scheme val="none"/>
      </font>
      <numFmt numFmtId="4" formatCode="#,##0.0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numFmt numFmtId="30" formatCode="@"/>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rder>
    </dxf>
    <dxf>
      <border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alignment horizontal="center" vertical="center" textRotation="0" indent="0" justifyLastLine="0" shrinkToFit="0" readingOrder="0"/>
    </dxf>
    <dxf>
      <border>
        <bottom style="thin">
          <color rgb="FF000000"/>
        </bottom>
      </border>
    </dxf>
    <dxf>
      <font>
        <strike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4" name="Tablo22325" displayName="Tablo22325" ref="A2:S27" totalsRowShown="0" headerRowDxfId="47" dataDxfId="45" headerRowBorderDxfId="46" tableBorderDxfId="44" totalsRowBorderDxfId="43">
  <sortState ref="A3:V31">
    <sortCondition descending="1" ref="F3:F31"/>
    <sortCondition descending="1" ref="O3:O31"/>
  </sortState>
  <tableColumns count="19">
    <tableColumn id="1" name="Sıra No." dataDxfId="42"/>
    <tableColumn id="2" name="Öğrenci No." dataDxfId="41"/>
    <tableColumn id="3" name="Adı " dataDxfId="40"/>
    <tableColumn id="4" name="Soyadı" dataDxfId="39"/>
    <tableColumn id="6" name="Bölümü" dataDxfId="38"/>
    <tableColumn id="14" name="Öğrenim/ Staj_x000a_Hareketliliği" dataDxfId="37"/>
    <tableColumn id="7" name="GNO" dataDxfId="36" dataCellStyle="Virgül"/>
    <tableColumn id="9" name="GNO _x000a_100'lük Sistem _x000a_Eşdeğerliği" dataDxfId="35" dataCellStyle="Virgül"/>
    <tableColumn id="8" name="Y. Dil _x000a_Sınavı_x000a_Skoru" dataDxfId="34"/>
    <tableColumn id="15" name="Daha Önce _x000a_Faydalandı" dataDxfId="33"/>
    <tableColumn id="19" name="Ek Puan veya Kesinti" dataDxfId="32"/>
    <tableColumn id="20" name="Ek Puan veya Kesinti _x000a_Puanı" dataDxfId="31"/>
    <tableColumn id="11" name="GNO/2" dataDxfId="30">
      <calculatedColumnFormula>Tablo22325[[#This Row],[GNO 
100''lük Sistem 
Eşdeğerliği]]/2</calculatedColumnFormula>
    </tableColumn>
    <tableColumn id="18" name="Dil/2" dataDxfId="29">
      <calculatedColumnFormula>Tablo22325[[#This Row],[Y. Dil 
Sınavı
Skoru]]/2</calculatedColumnFormula>
    </tableColumn>
    <tableColumn id="17" name="Yerleştirme _x000a_Puanı" dataDxfId="28">
      <calculatedColumnFormula>SUM(Tablo22325[[#This Row],[Ek Puan veya Kesinti 
Puanı]:[Dil/2]])</calculatedColumnFormula>
    </tableColumn>
    <tableColumn id="10" name="Sonuç" dataDxfId="27"/>
    <tableColumn id="5" name="Tercih _x000a_Durumu" dataDxfId="26"/>
    <tableColumn id="12" name="Üniversite/ Kurum" dataDxfId="25"/>
    <tableColumn id="13" name="Ülke" dataDxfId="24"/>
  </tableColumns>
  <tableStyleInfo name="TableStyleLight1" showFirstColumn="0" showLastColumn="0" showRowStripes="1" showColumnStripes="0"/>
</table>
</file>

<file path=xl/tables/table2.xml><?xml version="1.0" encoding="utf-8"?>
<table xmlns="http://schemas.openxmlformats.org/spreadsheetml/2006/main" id="2" name="Tablo22323" displayName="Tablo22323" ref="A2:S6" totalsRowShown="0" headerRowDxfId="23" dataDxfId="21" headerRowBorderDxfId="22" tableBorderDxfId="20" totalsRowBorderDxfId="19">
  <sortState ref="A3:V31">
    <sortCondition descending="1" ref="F3:F31"/>
    <sortCondition descending="1" ref="O3:O31"/>
  </sortState>
  <tableColumns count="19">
    <tableColumn id="1" name="Sıra No." dataDxfId="18"/>
    <tableColumn id="2" name="Öğrenci No." dataDxfId="17"/>
    <tableColumn id="3" name="Adı " dataDxfId="16"/>
    <tableColumn id="4" name="Soyadı" dataDxfId="15"/>
    <tableColumn id="6" name="Bölümü" dataDxfId="14"/>
    <tableColumn id="14" name="Öğrenim/ Staj_x000a_Hareketliliği" dataDxfId="13"/>
    <tableColumn id="7" name="GNO" dataDxfId="12" dataCellStyle="Virgül"/>
    <tableColumn id="9" name="GNO 100'lük Sistem _x000a_Eşdeğerliği" dataDxfId="11" dataCellStyle="Virgül"/>
    <tableColumn id="8" name="Y. Dil _x000a_Sınavı_x000a_Skoru" dataDxfId="10"/>
    <tableColumn id="15" name="Daha Önce _x000a_Faydalandı" dataDxfId="9"/>
    <tableColumn id="19" name="Ek Puan veya Kesinti" dataDxfId="8"/>
    <tableColumn id="20" name="Ek Puan veya Kesinti _x000a_Puanı" dataDxfId="7"/>
    <tableColumn id="11" name="GNO/2" dataDxfId="6">
      <calculatedColumnFormula>Tablo22323[[#This Row],[GNO 100''lük Sistem 
Eşdeğerliği]]/2</calculatedColumnFormula>
    </tableColumn>
    <tableColumn id="18" name="Dil/2" dataDxfId="5">
      <calculatedColumnFormula>Tablo22323[[#This Row],[Y. Dil 
Sınavı
Skoru]]/2</calculatedColumnFormula>
    </tableColumn>
    <tableColumn id="17" name="Yerleştirme _x000a_Puanı" dataDxfId="4">
      <calculatedColumnFormula>SUM(Tablo22323[[#This Row],[Ek Puan veya Kesinti 
Puanı]:[Dil/2]])</calculatedColumnFormula>
    </tableColumn>
    <tableColumn id="10" name="Sonuç" dataDxfId="3"/>
    <tableColumn id="5" name="Tercih _x000a_Durumu" dataDxfId="2"/>
    <tableColumn id="12" name="Üniversite/ Kurum" dataDxfId="1"/>
    <tableColumn id="13" name="Ülke" dataDxfId="0"/>
  </tableColumns>
  <tableStyleInfo name="TableStyleLight1"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abSelected="1" zoomScale="70" zoomScaleNormal="70" workbookViewId="0">
      <selection activeCell="A2" sqref="A2"/>
    </sheetView>
  </sheetViews>
  <sheetFormatPr defaultColWidth="11" defaultRowHeight="15.75" x14ac:dyDescent="0.25"/>
  <cols>
    <col min="1" max="1" width="5.125" style="40" bestFit="1" customWidth="1"/>
    <col min="2" max="2" width="12.5" style="41" bestFit="1" customWidth="1"/>
    <col min="3" max="3" width="15.625" style="40" bestFit="1" customWidth="1"/>
    <col min="4" max="4" width="12.5" style="40" bestFit="1" customWidth="1"/>
    <col min="5" max="5" width="29" style="42" bestFit="1" customWidth="1"/>
    <col min="6" max="6" width="19.375" style="43" customWidth="1"/>
    <col min="7" max="7" width="6" style="42" bestFit="1" customWidth="1"/>
    <col min="8" max="8" width="15.25" style="44" bestFit="1" customWidth="1"/>
    <col min="9" max="9" width="7.125" style="45" bestFit="1" customWidth="1"/>
    <col min="10" max="10" width="11.5" style="46" bestFit="1" customWidth="1"/>
    <col min="11" max="12" width="13.5" style="46" bestFit="1" customWidth="1"/>
    <col min="13" max="13" width="7.625" style="43" bestFit="1" customWidth="1"/>
    <col min="14" max="14" width="8.125" style="43" bestFit="1" customWidth="1"/>
    <col min="15" max="15" width="12.5" style="43" bestFit="1" customWidth="1"/>
    <col min="16" max="16" width="26.375" style="39" bestFit="1" customWidth="1"/>
    <col min="17" max="17" width="9" style="40" bestFit="1" customWidth="1"/>
    <col min="18" max="18" width="28.75" style="40" bestFit="1" customWidth="1"/>
    <col min="19" max="19" width="8.75" style="40" bestFit="1" customWidth="1"/>
    <col min="20" max="20" width="13.125" style="38" bestFit="1" customWidth="1"/>
    <col min="21" max="21" width="10.625" style="38" bestFit="1" customWidth="1"/>
    <col min="22" max="22" width="10.5" style="38" bestFit="1" customWidth="1"/>
    <col min="23" max="16384" width="11" style="38"/>
  </cols>
  <sheetData>
    <row r="1" spans="1:22" s="37" customFormat="1" ht="54" customHeight="1" x14ac:dyDescent="0.25">
      <c r="A1" s="53" t="s">
        <v>147</v>
      </c>
      <c r="B1" s="54"/>
      <c r="C1" s="54"/>
      <c r="D1" s="54"/>
      <c r="E1" s="54"/>
      <c r="F1" s="54"/>
      <c r="G1" s="54"/>
      <c r="H1" s="54"/>
      <c r="I1" s="54"/>
      <c r="J1" s="54"/>
      <c r="K1" s="54"/>
      <c r="L1" s="54"/>
      <c r="M1" s="54"/>
      <c r="N1" s="54"/>
      <c r="O1" s="54"/>
      <c r="P1" s="54"/>
      <c r="Q1" s="54"/>
      <c r="R1" s="54"/>
      <c r="S1" s="55"/>
      <c r="T1" s="47"/>
      <c r="U1" s="47"/>
      <c r="V1" s="47"/>
    </row>
    <row r="2" spans="1:22" ht="52.5" customHeight="1" x14ac:dyDescent="0.25">
      <c r="A2" s="1" t="s">
        <v>8</v>
      </c>
      <c r="B2" s="5" t="s">
        <v>9</v>
      </c>
      <c r="C2" s="1" t="s">
        <v>0</v>
      </c>
      <c r="D2" s="1" t="s">
        <v>1</v>
      </c>
      <c r="E2" s="11" t="s">
        <v>2</v>
      </c>
      <c r="F2" s="2" t="s">
        <v>23</v>
      </c>
      <c r="G2" s="4" t="s">
        <v>3</v>
      </c>
      <c r="H2" s="6" t="s">
        <v>145</v>
      </c>
      <c r="I2" s="7" t="s">
        <v>24</v>
      </c>
      <c r="J2" s="11" t="s">
        <v>21</v>
      </c>
      <c r="K2" s="35" t="s">
        <v>39</v>
      </c>
      <c r="L2" s="35" t="s">
        <v>41</v>
      </c>
      <c r="M2" s="20" t="s">
        <v>26</v>
      </c>
      <c r="N2" s="8" t="s">
        <v>27</v>
      </c>
      <c r="O2" s="8" t="s">
        <v>18</v>
      </c>
      <c r="P2" s="1" t="s">
        <v>4</v>
      </c>
      <c r="Q2" s="1" t="s">
        <v>10</v>
      </c>
      <c r="R2" s="1" t="s">
        <v>11</v>
      </c>
      <c r="S2" s="18" t="s">
        <v>12</v>
      </c>
    </row>
    <row r="3" spans="1:22" x14ac:dyDescent="0.25">
      <c r="A3" s="1">
        <v>1</v>
      </c>
      <c r="B3" s="5" t="s">
        <v>45</v>
      </c>
      <c r="C3" s="1" t="s">
        <v>46</v>
      </c>
      <c r="D3" s="1" t="s">
        <v>47</v>
      </c>
      <c r="E3" s="11" t="s">
        <v>5</v>
      </c>
      <c r="F3" s="2" t="s">
        <v>14</v>
      </c>
      <c r="G3" s="4">
        <v>3.84</v>
      </c>
      <c r="H3" s="19">
        <v>96.26</v>
      </c>
      <c r="I3" s="3">
        <v>91.75</v>
      </c>
      <c r="J3" s="3" t="s">
        <v>20</v>
      </c>
      <c r="K3" s="36" t="s">
        <v>19</v>
      </c>
      <c r="L3" s="36" t="s">
        <v>19</v>
      </c>
      <c r="M3" s="34">
        <f>Tablo22325[[#This Row],[GNO 
100''lük Sistem 
Eşdeğerliği]]/2</f>
        <v>48.13</v>
      </c>
      <c r="N3" s="52">
        <f>Tablo22325[[#This Row],[Y. Dil 
Sınavı
Skoru]]/2</f>
        <v>45.875</v>
      </c>
      <c r="O3" s="52">
        <f>SUM(Tablo22325[[#This Row],[Ek Puan veya Kesinti 
Puanı]:[Dil/2]])</f>
        <v>94.004999999999995</v>
      </c>
      <c r="P3" s="51" t="s">
        <v>28</v>
      </c>
      <c r="Q3" s="33" t="s">
        <v>31</v>
      </c>
      <c r="R3" s="1" t="s">
        <v>48</v>
      </c>
      <c r="S3" s="1" t="s">
        <v>32</v>
      </c>
    </row>
    <row r="4" spans="1:22" x14ac:dyDescent="0.25">
      <c r="A4" s="13">
        <v>2</v>
      </c>
      <c r="B4" s="9" t="s">
        <v>129</v>
      </c>
      <c r="C4" s="13" t="s">
        <v>130</v>
      </c>
      <c r="D4" s="13" t="s">
        <v>131</v>
      </c>
      <c r="E4" s="11" t="s">
        <v>144</v>
      </c>
      <c r="F4" s="10" t="s">
        <v>14</v>
      </c>
      <c r="G4" s="14">
        <v>3.53</v>
      </c>
      <c r="H4" s="16">
        <v>89.03</v>
      </c>
      <c r="I4" s="17">
        <v>98.5</v>
      </c>
      <c r="J4" s="17" t="s">
        <v>20</v>
      </c>
      <c r="K4" s="49" t="s">
        <v>19</v>
      </c>
      <c r="L4" s="49" t="s">
        <v>19</v>
      </c>
      <c r="M4" s="31">
        <f>Tablo22325[[#This Row],[GNO 
100''lük Sistem 
Eşdeğerliği]]/2</f>
        <v>44.515000000000001</v>
      </c>
      <c r="N4" s="52">
        <f>Tablo22325[[#This Row],[Y. Dil 
Sınavı
Skoru]]/2</f>
        <v>49.25</v>
      </c>
      <c r="O4" s="52">
        <f>SUM(Tablo22325[[#This Row],[Ek Puan veya Kesinti 
Puanı]:[Dil/2]])</f>
        <v>93.765000000000001</v>
      </c>
      <c r="P4" s="51" t="s">
        <v>28</v>
      </c>
      <c r="Q4" s="32" t="s">
        <v>31</v>
      </c>
      <c r="R4" s="1" t="s">
        <v>136</v>
      </c>
      <c r="S4" s="13" t="s">
        <v>33</v>
      </c>
    </row>
    <row r="5" spans="1:22" x14ac:dyDescent="0.25">
      <c r="A5" s="1">
        <v>3</v>
      </c>
      <c r="B5" s="5" t="s">
        <v>68</v>
      </c>
      <c r="C5" s="1" t="s">
        <v>66</v>
      </c>
      <c r="D5" s="1" t="s">
        <v>67</v>
      </c>
      <c r="E5" s="11" t="s">
        <v>22</v>
      </c>
      <c r="F5" s="2" t="s">
        <v>14</v>
      </c>
      <c r="G5" s="4">
        <v>3.62</v>
      </c>
      <c r="H5" s="19">
        <v>91.13</v>
      </c>
      <c r="I5" s="3">
        <v>94.75</v>
      </c>
      <c r="J5" s="3" t="s">
        <v>20</v>
      </c>
      <c r="K5" s="36" t="s">
        <v>19</v>
      </c>
      <c r="L5" s="36" t="s">
        <v>19</v>
      </c>
      <c r="M5" s="34">
        <f>Tablo22325[[#This Row],[GNO 
100''lük Sistem 
Eşdeğerliği]]/2</f>
        <v>45.564999999999998</v>
      </c>
      <c r="N5" s="52">
        <f>Tablo22325[[#This Row],[Y. Dil 
Sınavı
Skoru]]/2</f>
        <v>47.375</v>
      </c>
      <c r="O5" s="52">
        <f>SUM(Tablo22325[[#This Row],[Ek Puan veya Kesinti 
Puanı]:[Dil/2]])</f>
        <v>92.94</v>
      </c>
      <c r="P5" s="51" t="s">
        <v>28</v>
      </c>
      <c r="Q5" s="33" t="s">
        <v>31</v>
      </c>
      <c r="R5" s="1" t="s">
        <v>48</v>
      </c>
      <c r="S5" s="1" t="s">
        <v>32</v>
      </c>
    </row>
    <row r="6" spans="1:22" x14ac:dyDescent="0.25">
      <c r="A6" s="1">
        <v>4</v>
      </c>
      <c r="B6" s="5" t="s">
        <v>55</v>
      </c>
      <c r="C6" s="1" t="s">
        <v>56</v>
      </c>
      <c r="D6" s="1" t="s">
        <v>57</v>
      </c>
      <c r="E6" s="11" t="s">
        <v>58</v>
      </c>
      <c r="F6" s="2" t="s">
        <v>14</v>
      </c>
      <c r="G6" s="4">
        <v>3.64</v>
      </c>
      <c r="H6" s="19">
        <v>91.6</v>
      </c>
      <c r="I6" s="3">
        <v>94</v>
      </c>
      <c r="J6" s="3" t="s">
        <v>20</v>
      </c>
      <c r="K6" s="36" t="s">
        <v>19</v>
      </c>
      <c r="L6" s="36" t="s">
        <v>19</v>
      </c>
      <c r="M6" s="34">
        <f>Tablo22325[[#This Row],[GNO 
100''lük Sistem 
Eşdeğerliği]]/2</f>
        <v>45.8</v>
      </c>
      <c r="N6" s="52">
        <f>Tablo22325[[#This Row],[Y. Dil 
Sınavı
Skoru]]/2</f>
        <v>47</v>
      </c>
      <c r="O6" s="52">
        <f>SUM(Tablo22325[[#This Row],[Ek Puan veya Kesinti 
Puanı]:[Dil/2]])</f>
        <v>92.8</v>
      </c>
      <c r="P6" s="51" t="s">
        <v>28</v>
      </c>
      <c r="Q6" s="33" t="s">
        <v>31</v>
      </c>
      <c r="R6" s="1" t="s">
        <v>59</v>
      </c>
      <c r="S6" s="1" t="s">
        <v>32</v>
      </c>
    </row>
    <row r="7" spans="1:22" x14ac:dyDescent="0.25">
      <c r="A7" s="13">
        <v>5</v>
      </c>
      <c r="B7" s="5" t="s">
        <v>42</v>
      </c>
      <c r="C7" s="1" t="s">
        <v>43</v>
      </c>
      <c r="D7" s="1" t="s">
        <v>44</v>
      </c>
      <c r="E7" s="11" t="s">
        <v>5</v>
      </c>
      <c r="F7" s="2" t="s">
        <v>14</v>
      </c>
      <c r="G7" s="4">
        <v>3.51</v>
      </c>
      <c r="H7" s="19">
        <v>88.56</v>
      </c>
      <c r="I7" s="3">
        <v>90</v>
      </c>
      <c r="J7" s="3" t="s">
        <v>20</v>
      </c>
      <c r="K7" s="36" t="s">
        <v>19</v>
      </c>
      <c r="L7" s="36" t="s">
        <v>19</v>
      </c>
      <c r="M7" s="34">
        <f>Tablo22325[[#This Row],[GNO 
100''lük Sistem 
Eşdeğerliği]]/2</f>
        <v>44.28</v>
      </c>
      <c r="N7" s="52">
        <f>Tablo22325[[#This Row],[Y. Dil 
Sınavı
Skoru]]/2</f>
        <v>45</v>
      </c>
      <c r="O7" s="52">
        <f>SUM(Tablo22325[[#This Row],[Ek Puan veya Kesinti 
Puanı]:[Dil/2]])</f>
        <v>89.28</v>
      </c>
      <c r="P7" s="51" t="s">
        <v>28</v>
      </c>
      <c r="Q7" s="33" t="s">
        <v>31</v>
      </c>
      <c r="R7" s="1" t="s">
        <v>48</v>
      </c>
      <c r="S7" s="1" t="s">
        <v>32</v>
      </c>
    </row>
    <row r="8" spans="1:22" x14ac:dyDescent="0.25">
      <c r="A8" s="1">
        <v>6</v>
      </c>
      <c r="B8" s="5" t="s">
        <v>80</v>
      </c>
      <c r="C8" s="1" t="s">
        <v>81</v>
      </c>
      <c r="D8" s="1" t="s">
        <v>82</v>
      </c>
      <c r="E8" s="11" t="s">
        <v>144</v>
      </c>
      <c r="F8" s="2" t="s">
        <v>14</v>
      </c>
      <c r="G8" s="4">
        <v>4</v>
      </c>
      <c r="H8" s="19">
        <v>100</v>
      </c>
      <c r="I8" s="3">
        <v>76.25</v>
      </c>
      <c r="J8" s="3" t="s">
        <v>20</v>
      </c>
      <c r="K8" s="3" t="s">
        <v>19</v>
      </c>
      <c r="L8" s="3" t="s">
        <v>19</v>
      </c>
      <c r="M8" s="34">
        <f>Tablo22325[[#This Row],[GNO 
100''lük Sistem 
Eşdeğerliği]]/2</f>
        <v>50</v>
      </c>
      <c r="N8" s="52">
        <f>Tablo22325[[#This Row],[Y. Dil 
Sınavı
Skoru]]/2</f>
        <v>38.125</v>
      </c>
      <c r="O8" s="52">
        <f>SUM(Tablo22325[[#This Row],[Ek Puan veya Kesinti 
Puanı]:[Dil/2]])</f>
        <v>88.125</v>
      </c>
      <c r="P8" s="51" t="s">
        <v>29</v>
      </c>
      <c r="Q8" s="33" t="s">
        <v>31</v>
      </c>
      <c r="R8" s="1" t="s">
        <v>83</v>
      </c>
      <c r="S8" s="1" t="s">
        <v>33</v>
      </c>
    </row>
    <row r="9" spans="1:22" x14ac:dyDescent="0.25">
      <c r="A9" s="13">
        <v>7</v>
      </c>
      <c r="B9" s="9" t="s">
        <v>107</v>
      </c>
      <c r="C9" s="13" t="s">
        <v>13</v>
      </c>
      <c r="D9" s="13" t="s">
        <v>108</v>
      </c>
      <c r="E9" s="11" t="s">
        <v>106</v>
      </c>
      <c r="F9" s="10" t="s">
        <v>14</v>
      </c>
      <c r="G9" s="14">
        <v>3.13</v>
      </c>
      <c r="H9" s="16">
        <v>79.7</v>
      </c>
      <c r="I9" s="17">
        <v>92.75</v>
      </c>
      <c r="J9" s="17" t="s">
        <v>20</v>
      </c>
      <c r="K9" s="17" t="s">
        <v>19</v>
      </c>
      <c r="L9" s="17" t="s">
        <v>19</v>
      </c>
      <c r="M9" s="31">
        <f>Tablo22325[[#This Row],[GNO 
100''lük Sistem 
Eşdeğerliği]]/2</f>
        <v>39.85</v>
      </c>
      <c r="N9" s="52">
        <f>Tablo22325[[#This Row],[Y. Dil 
Sınavı
Skoru]]/2</f>
        <v>46.375</v>
      </c>
      <c r="O9" s="52">
        <f>SUM(Tablo22325[[#This Row],[Ek Puan veya Kesinti 
Puanı]:[Dil/2]])</f>
        <v>86.224999999999994</v>
      </c>
      <c r="P9" s="51" t="s">
        <v>29</v>
      </c>
      <c r="Q9" s="32" t="s">
        <v>31</v>
      </c>
      <c r="R9" s="13" t="s">
        <v>112</v>
      </c>
      <c r="S9" s="13" t="s">
        <v>34</v>
      </c>
    </row>
    <row r="10" spans="1:22" x14ac:dyDescent="0.25">
      <c r="A10" s="1">
        <v>8</v>
      </c>
      <c r="B10" s="5" t="s">
        <v>105</v>
      </c>
      <c r="C10" s="1" t="s">
        <v>103</v>
      </c>
      <c r="D10" s="1" t="s">
        <v>104</v>
      </c>
      <c r="E10" s="11" t="s">
        <v>106</v>
      </c>
      <c r="F10" s="2" t="s">
        <v>14</v>
      </c>
      <c r="G10" s="14">
        <v>3.5</v>
      </c>
      <c r="H10" s="16">
        <v>88.33</v>
      </c>
      <c r="I10" s="17">
        <v>82.75</v>
      </c>
      <c r="J10" s="17" t="s">
        <v>20</v>
      </c>
      <c r="K10" s="17" t="s">
        <v>19</v>
      </c>
      <c r="L10" s="17" t="s">
        <v>19</v>
      </c>
      <c r="M10" s="31">
        <f>Tablo22325[[#This Row],[GNO 
100''lük Sistem 
Eşdeğerliği]]/2</f>
        <v>44.164999999999999</v>
      </c>
      <c r="N10" s="52">
        <f>Tablo22325[[#This Row],[Y. Dil 
Sınavı
Skoru]]/2</f>
        <v>41.375</v>
      </c>
      <c r="O10" s="52">
        <f>SUM(Tablo22325[[#This Row],[Ek Puan veya Kesinti 
Puanı]:[Dil/2]])</f>
        <v>85.539999999999992</v>
      </c>
      <c r="P10" s="51" t="s">
        <v>29</v>
      </c>
      <c r="Q10" s="32" t="s">
        <v>31</v>
      </c>
      <c r="R10" s="13" t="s">
        <v>112</v>
      </c>
      <c r="S10" s="13" t="s">
        <v>34</v>
      </c>
    </row>
    <row r="11" spans="1:22" x14ac:dyDescent="0.25">
      <c r="A11" s="1">
        <v>9</v>
      </c>
      <c r="B11" s="5" t="s">
        <v>84</v>
      </c>
      <c r="C11" s="1" t="s">
        <v>85</v>
      </c>
      <c r="D11" s="1" t="s">
        <v>86</v>
      </c>
      <c r="E11" s="11" t="s">
        <v>6</v>
      </c>
      <c r="F11" s="2" t="s">
        <v>14</v>
      </c>
      <c r="G11" s="4">
        <v>2.97</v>
      </c>
      <c r="H11" s="19">
        <v>75.959999999999994</v>
      </c>
      <c r="I11" s="3">
        <v>86.5</v>
      </c>
      <c r="J11" s="3" t="s">
        <v>20</v>
      </c>
      <c r="K11" s="3" t="s">
        <v>19</v>
      </c>
      <c r="L11" s="3" t="s">
        <v>19</v>
      </c>
      <c r="M11" s="34">
        <f>Tablo22325[[#This Row],[GNO 
100''lük Sistem 
Eşdeğerliği]]/2</f>
        <v>37.979999999999997</v>
      </c>
      <c r="N11" s="52">
        <f>Tablo22325[[#This Row],[Y. Dil 
Sınavı
Skoru]]/2</f>
        <v>43.25</v>
      </c>
      <c r="O11" s="52">
        <f>SUM(Tablo22325[[#This Row],[Ek Puan veya Kesinti 
Puanı]:[Dil/2]])</f>
        <v>81.22999999999999</v>
      </c>
      <c r="P11" s="51" t="s">
        <v>29</v>
      </c>
      <c r="Q11" s="33" t="s">
        <v>31</v>
      </c>
      <c r="R11" s="1" t="s">
        <v>87</v>
      </c>
      <c r="S11" s="1" t="s">
        <v>32</v>
      </c>
    </row>
    <row r="12" spans="1:22" x14ac:dyDescent="0.25">
      <c r="A12" s="13">
        <v>10</v>
      </c>
      <c r="B12" s="5" t="s">
        <v>69</v>
      </c>
      <c r="C12" s="1" t="s">
        <v>70</v>
      </c>
      <c r="D12" s="1" t="s">
        <v>71</v>
      </c>
      <c r="E12" s="11" t="s">
        <v>6</v>
      </c>
      <c r="F12" s="2" t="s">
        <v>14</v>
      </c>
      <c r="G12" s="4">
        <v>2.98</v>
      </c>
      <c r="H12" s="19">
        <v>76.2</v>
      </c>
      <c r="I12" s="3">
        <v>84.75</v>
      </c>
      <c r="J12" s="3" t="s">
        <v>20</v>
      </c>
      <c r="K12" s="3" t="s">
        <v>19</v>
      </c>
      <c r="L12" s="3" t="s">
        <v>19</v>
      </c>
      <c r="M12" s="34">
        <f>Tablo22325[[#This Row],[GNO 
100''lük Sistem 
Eşdeğerliği]]/2</f>
        <v>38.1</v>
      </c>
      <c r="N12" s="52">
        <f>Tablo22325[[#This Row],[Y. Dil 
Sınavı
Skoru]]/2</f>
        <v>42.375</v>
      </c>
      <c r="O12" s="52">
        <f>SUM(Tablo22325[[#This Row],[Ek Puan veya Kesinti 
Puanı]:[Dil/2]])</f>
        <v>80.474999999999994</v>
      </c>
      <c r="P12" s="51" t="s">
        <v>29</v>
      </c>
      <c r="Q12" s="33" t="s">
        <v>31</v>
      </c>
      <c r="R12" s="1" t="s">
        <v>72</v>
      </c>
      <c r="S12" s="1" t="s">
        <v>33</v>
      </c>
    </row>
    <row r="13" spans="1:22" x14ac:dyDescent="0.25">
      <c r="A13" s="1">
        <v>11</v>
      </c>
      <c r="B13" s="5" t="s">
        <v>76</v>
      </c>
      <c r="C13" s="1" t="s">
        <v>77</v>
      </c>
      <c r="D13" s="1" t="s">
        <v>78</v>
      </c>
      <c r="E13" s="11" t="s">
        <v>144</v>
      </c>
      <c r="F13" s="2" t="s">
        <v>14</v>
      </c>
      <c r="G13" s="4">
        <v>3.42</v>
      </c>
      <c r="H13" s="19">
        <v>86.46</v>
      </c>
      <c r="I13" s="3">
        <v>73</v>
      </c>
      <c r="J13" s="3" t="s">
        <v>20</v>
      </c>
      <c r="K13" s="3" t="s">
        <v>19</v>
      </c>
      <c r="L13" s="3" t="s">
        <v>19</v>
      </c>
      <c r="M13" s="34">
        <f>Tablo22325[[#This Row],[GNO 
100''lük Sistem 
Eşdeğerliği]]/2</f>
        <v>43.23</v>
      </c>
      <c r="N13" s="52">
        <f>Tablo22325[[#This Row],[Y. Dil 
Sınavı
Skoru]]/2</f>
        <v>36.5</v>
      </c>
      <c r="O13" s="52">
        <f>SUM(Tablo22325[[#This Row],[Ek Puan veya Kesinti 
Puanı]:[Dil/2]])</f>
        <v>79.72999999999999</v>
      </c>
      <c r="P13" s="1" t="s">
        <v>143</v>
      </c>
      <c r="Q13" s="33" t="s">
        <v>31</v>
      </c>
      <c r="R13" s="1" t="s">
        <v>79</v>
      </c>
      <c r="S13" s="1" t="s">
        <v>30</v>
      </c>
    </row>
    <row r="14" spans="1:22" ht="30" x14ac:dyDescent="0.25">
      <c r="A14" s="13">
        <v>12</v>
      </c>
      <c r="B14" s="5" t="s">
        <v>125</v>
      </c>
      <c r="C14" s="1" t="s">
        <v>126</v>
      </c>
      <c r="D14" s="1" t="s">
        <v>127</v>
      </c>
      <c r="E14" s="11" t="s">
        <v>144</v>
      </c>
      <c r="F14" s="2" t="s">
        <v>14</v>
      </c>
      <c r="G14" s="14">
        <v>3.73</v>
      </c>
      <c r="H14" s="16">
        <v>93.7</v>
      </c>
      <c r="I14" s="17">
        <v>85.5</v>
      </c>
      <c r="J14" s="3" t="s">
        <v>20</v>
      </c>
      <c r="K14" s="50" t="s">
        <v>128</v>
      </c>
      <c r="L14" s="17">
        <v>-10</v>
      </c>
      <c r="M14" s="31">
        <f>Tablo22325[[#This Row],[GNO 
100''lük Sistem 
Eşdeğerliği]]/2</f>
        <v>46.85</v>
      </c>
      <c r="N14" s="52">
        <f>Tablo22325[[#This Row],[Y. Dil 
Sınavı
Skoru]]/2</f>
        <v>42.75</v>
      </c>
      <c r="O14" s="52">
        <f>SUM(Tablo22325[[#This Row],[Ek Puan veya Kesinti 
Puanı]:[Dil/2]])</f>
        <v>79.599999999999994</v>
      </c>
      <c r="P14" s="1" t="s">
        <v>143</v>
      </c>
      <c r="Q14" s="33" t="s">
        <v>31</v>
      </c>
      <c r="R14" s="1" t="s">
        <v>116</v>
      </c>
      <c r="S14" s="1" t="s">
        <v>30</v>
      </c>
    </row>
    <row r="15" spans="1:22" x14ac:dyDescent="0.25">
      <c r="A15" s="1">
        <v>13</v>
      </c>
      <c r="B15" s="9" t="s">
        <v>132</v>
      </c>
      <c r="C15" s="13" t="s">
        <v>74</v>
      </c>
      <c r="D15" s="13" t="s">
        <v>138</v>
      </c>
      <c r="E15" s="12" t="s">
        <v>144</v>
      </c>
      <c r="F15" s="10" t="s">
        <v>14</v>
      </c>
      <c r="G15" s="14">
        <v>2.96</v>
      </c>
      <c r="H15" s="16">
        <v>75.73</v>
      </c>
      <c r="I15" s="17">
        <v>81.75</v>
      </c>
      <c r="J15" s="17" t="s">
        <v>20</v>
      </c>
      <c r="K15" s="17" t="s">
        <v>19</v>
      </c>
      <c r="L15" s="17" t="s">
        <v>19</v>
      </c>
      <c r="M15" s="31">
        <f>Tablo22325[[#This Row],[GNO 
100''lük Sistem 
Eşdeğerliği]]/2</f>
        <v>37.865000000000002</v>
      </c>
      <c r="N15" s="52">
        <f>Tablo22325[[#This Row],[Y. Dil 
Sınavı
Skoru]]/2</f>
        <v>40.875</v>
      </c>
      <c r="O15" s="52">
        <f>SUM(Tablo22325[[#This Row],[Ek Puan veya Kesinti 
Puanı]:[Dil/2]])</f>
        <v>78.740000000000009</v>
      </c>
      <c r="P15" s="1" t="s">
        <v>143</v>
      </c>
      <c r="Q15" s="32" t="s">
        <v>31</v>
      </c>
      <c r="R15" s="1" t="s">
        <v>62</v>
      </c>
      <c r="S15" s="1" t="s">
        <v>33</v>
      </c>
    </row>
    <row r="16" spans="1:22" x14ac:dyDescent="0.25">
      <c r="A16" s="1">
        <v>14</v>
      </c>
      <c r="B16" s="9" t="s">
        <v>113</v>
      </c>
      <c r="C16" s="13" t="s">
        <v>114</v>
      </c>
      <c r="D16" s="13" t="s">
        <v>115</v>
      </c>
      <c r="E16" s="12" t="s">
        <v>144</v>
      </c>
      <c r="F16" s="10" t="s">
        <v>14</v>
      </c>
      <c r="G16" s="14">
        <v>2.81</v>
      </c>
      <c r="H16" s="16">
        <v>72.23</v>
      </c>
      <c r="I16" s="17">
        <v>84.75</v>
      </c>
      <c r="J16" s="17" t="s">
        <v>20</v>
      </c>
      <c r="K16" s="17" t="s">
        <v>19</v>
      </c>
      <c r="L16" s="17" t="s">
        <v>19</v>
      </c>
      <c r="M16" s="31">
        <f>Tablo22325[[#This Row],[GNO 
100''lük Sistem 
Eşdeğerliği]]/2</f>
        <v>36.115000000000002</v>
      </c>
      <c r="N16" s="52">
        <f>Tablo22325[[#This Row],[Y. Dil 
Sınavı
Skoru]]/2</f>
        <v>42.375</v>
      </c>
      <c r="O16" s="52">
        <f>SUM(Tablo22325[[#This Row],[Ek Puan veya Kesinti 
Puanı]:[Dil/2]])</f>
        <v>78.490000000000009</v>
      </c>
      <c r="P16" s="1" t="s">
        <v>143</v>
      </c>
      <c r="Q16" s="32" t="s">
        <v>31</v>
      </c>
      <c r="R16" s="13" t="s">
        <v>116</v>
      </c>
      <c r="S16" s="13" t="s">
        <v>30</v>
      </c>
    </row>
    <row r="17" spans="1:19" x14ac:dyDescent="0.25">
      <c r="A17" s="13">
        <v>15</v>
      </c>
      <c r="B17" s="9" t="s">
        <v>135</v>
      </c>
      <c r="C17" s="13" t="s">
        <v>133</v>
      </c>
      <c r="D17" s="13" t="s">
        <v>137</v>
      </c>
      <c r="E17" s="12" t="s">
        <v>134</v>
      </c>
      <c r="F17" s="10" t="s">
        <v>14</v>
      </c>
      <c r="G17" s="14">
        <v>3.24</v>
      </c>
      <c r="H17" s="16">
        <v>82.26</v>
      </c>
      <c r="I17" s="17">
        <v>70</v>
      </c>
      <c r="J17" s="17" t="s">
        <v>20</v>
      </c>
      <c r="K17" s="17" t="s">
        <v>19</v>
      </c>
      <c r="L17" s="17" t="s">
        <v>19</v>
      </c>
      <c r="M17" s="31">
        <f>Tablo22325[[#This Row],[GNO 
100''lük Sistem 
Eşdeğerliği]]/2</f>
        <v>41.13</v>
      </c>
      <c r="N17" s="52">
        <f>Tablo22325[[#This Row],[Y. Dil 
Sınavı
Skoru]]/2</f>
        <v>35</v>
      </c>
      <c r="O17" s="52">
        <f>SUM(Tablo22325[[#This Row],[Ek Puan veya Kesinti 
Puanı]:[Dil/2]])</f>
        <v>76.13</v>
      </c>
      <c r="P17" s="1" t="s">
        <v>143</v>
      </c>
      <c r="Q17" s="32" t="s">
        <v>31</v>
      </c>
      <c r="R17" s="13" t="s">
        <v>139</v>
      </c>
      <c r="S17" s="13" t="s">
        <v>95</v>
      </c>
    </row>
    <row r="18" spans="1:19" x14ac:dyDescent="0.25">
      <c r="A18" s="1">
        <v>16</v>
      </c>
      <c r="B18" s="5" t="s">
        <v>73</v>
      </c>
      <c r="C18" s="1" t="s">
        <v>74</v>
      </c>
      <c r="D18" s="1" t="s">
        <v>75</v>
      </c>
      <c r="E18" s="11" t="s">
        <v>5</v>
      </c>
      <c r="F18" s="2" t="s">
        <v>14</v>
      </c>
      <c r="G18" s="4">
        <v>3.23</v>
      </c>
      <c r="H18" s="19">
        <v>82.03</v>
      </c>
      <c r="I18" s="3">
        <v>69.75</v>
      </c>
      <c r="J18" s="3" t="s">
        <v>20</v>
      </c>
      <c r="K18" s="3" t="s">
        <v>19</v>
      </c>
      <c r="L18" s="3" t="s">
        <v>19</v>
      </c>
      <c r="M18" s="34">
        <f>Tablo22325[[#This Row],[GNO 
100''lük Sistem 
Eşdeğerliği]]/2</f>
        <v>41.015000000000001</v>
      </c>
      <c r="N18" s="52">
        <f>Tablo22325[[#This Row],[Y. Dil 
Sınavı
Skoru]]/2</f>
        <v>34.875</v>
      </c>
      <c r="O18" s="52">
        <f>SUM(Tablo22325[[#This Row],[Ek Puan veya Kesinti 
Puanı]:[Dil/2]])</f>
        <v>75.89</v>
      </c>
      <c r="P18" s="1" t="s">
        <v>143</v>
      </c>
      <c r="Q18" s="33" t="s">
        <v>31</v>
      </c>
      <c r="R18" s="1" t="s">
        <v>48</v>
      </c>
      <c r="S18" s="1" t="s">
        <v>32</v>
      </c>
    </row>
    <row r="19" spans="1:19" x14ac:dyDescent="0.25">
      <c r="A19" s="13">
        <v>17</v>
      </c>
      <c r="B19" s="9" t="s">
        <v>122</v>
      </c>
      <c r="C19" s="13" t="s">
        <v>123</v>
      </c>
      <c r="D19" s="13" t="s">
        <v>124</v>
      </c>
      <c r="E19" s="12" t="s">
        <v>100</v>
      </c>
      <c r="F19" s="10" t="s">
        <v>14</v>
      </c>
      <c r="G19" s="14">
        <v>2.91</v>
      </c>
      <c r="H19" s="19">
        <v>74.56</v>
      </c>
      <c r="I19" s="17">
        <v>72</v>
      </c>
      <c r="J19" s="3" t="s">
        <v>20</v>
      </c>
      <c r="K19" s="36" t="s">
        <v>19</v>
      </c>
      <c r="L19" s="36" t="s">
        <v>19</v>
      </c>
      <c r="M19" s="31">
        <f>Tablo22325[[#This Row],[GNO 
100''lük Sistem 
Eşdeğerliği]]/2</f>
        <v>37.28</v>
      </c>
      <c r="N19" s="52">
        <f>Tablo22325[[#This Row],[Y. Dil 
Sınavı
Skoru]]/2</f>
        <v>36</v>
      </c>
      <c r="O19" s="52">
        <f>SUM(Tablo22325[[#This Row],[Ek Puan veya Kesinti 
Puanı]:[Dil/2]])</f>
        <v>73.28</v>
      </c>
      <c r="P19" s="1" t="s">
        <v>143</v>
      </c>
      <c r="Q19" s="33" t="s">
        <v>31</v>
      </c>
      <c r="R19" s="1" t="s">
        <v>62</v>
      </c>
      <c r="S19" s="1" t="s">
        <v>33</v>
      </c>
    </row>
    <row r="20" spans="1:19" x14ac:dyDescent="0.25">
      <c r="A20" s="1">
        <v>18</v>
      </c>
      <c r="B20" s="5" t="s">
        <v>52</v>
      </c>
      <c r="C20" s="1" t="s">
        <v>53</v>
      </c>
      <c r="D20" s="1" t="s">
        <v>54</v>
      </c>
      <c r="E20" s="11" t="s">
        <v>5</v>
      </c>
      <c r="F20" s="2" t="s">
        <v>14</v>
      </c>
      <c r="G20" s="4">
        <v>2.64</v>
      </c>
      <c r="H20" s="19">
        <v>68.260000000000005</v>
      </c>
      <c r="I20" s="3">
        <v>77.25</v>
      </c>
      <c r="J20" s="3" t="s">
        <v>20</v>
      </c>
      <c r="K20" s="3" t="s">
        <v>19</v>
      </c>
      <c r="L20" s="3" t="s">
        <v>19</v>
      </c>
      <c r="M20" s="34">
        <f>Tablo22325[[#This Row],[GNO 
100''lük Sistem 
Eşdeğerliği]]/2</f>
        <v>34.130000000000003</v>
      </c>
      <c r="N20" s="52">
        <f>Tablo22325[[#This Row],[Y. Dil 
Sınavı
Skoru]]/2</f>
        <v>38.625</v>
      </c>
      <c r="O20" s="52">
        <f>SUM(Tablo22325[[#This Row],[Ek Puan veya Kesinti 
Puanı]:[Dil/2]])</f>
        <v>72.754999999999995</v>
      </c>
      <c r="P20" s="1" t="s">
        <v>143</v>
      </c>
      <c r="Q20" s="33" t="s">
        <v>31</v>
      </c>
      <c r="R20" s="1" t="s">
        <v>48</v>
      </c>
      <c r="S20" s="1" t="s">
        <v>32</v>
      </c>
    </row>
    <row r="21" spans="1:19" x14ac:dyDescent="0.25">
      <c r="A21" s="1">
        <v>19</v>
      </c>
      <c r="B21" s="9" t="s">
        <v>16</v>
      </c>
      <c r="C21" s="13" t="s">
        <v>17</v>
      </c>
      <c r="D21" s="13" t="s">
        <v>96</v>
      </c>
      <c r="E21" s="11" t="s">
        <v>144</v>
      </c>
      <c r="F21" s="2" t="s">
        <v>14</v>
      </c>
      <c r="G21" s="14">
        <v>2.64</v>
      </c>
      <c r="H21" s="16">
        <v>68.260000000000005</v>
      </c>
      <c r="I21" s="17">
        <v>74.5</v>
      </c>
      <c r="J21" s="17" t="s">
        <v>20</v>
      </c>
      <c r="K21" s="11" t="s">
        <v>19</v>
      </c>
      <c r="L21" s="11" t="s">
        <v>19</v>
      </c>
      <c r="M21" s="31">
        <f>Tablo22325[[#This Row],[GNO 
100''lük Sistem 
Eşdeğerliği]]/2</f>
        <v>34.130000000000003</v>
      </c>
      <c r="N21" s="52">
        <f>Tablo22325[[#This Row],[Y. Dil 
Sınavı
Skoru]]/2</f>
        <v>37.25</v>
      </c>
      <c r="O21" s="52">
        <f>SUM(Tablo22325[[#This Row],[Ek Puan veya Kesinti 
Puanı]:[Dil/2]])</f>
        <v>71.38</v>
      </c>
      <c r="P21" s="1" t="s">
        <v>143</v>
      </c>
      <c r="Q21" s="33" t="s">
        <v>31</v>
      </c>
      <c r="R21" s="1" t="s">
        <v>62</v>
      </c>
      <c r="S21" s="1" t="s">
        <v>33</v>
      </c>
    </row>
    <row r="22" spans="1:19" x14ac:dyDescent="0.25">
      <c r="A22" s="13">
        <v>20</v>
      </c>
      <c r="B22" s="5" t="s">
        <v>60</v>
      </c>
      <c r="C22" s="1" t="s">
        <v>61</v>
      </c>
      <c r="D22" s="1" t="s">
        <v>44</v>
      </c>
      <c r="E22" s="11" t="s">
        <v>144</v>
      </c>
      <c r="F22" s="2" t="s">
        <v>14</v>
      </c>
      <c r="G22" s="4">
        <v>2.9</v>
      </c>
      <c r="H22" s="19">
        <v>74.33</v>
      </c>
      <c r="I22" s="3">
        <v>58.75</v>
      </c>
      <c r="J22" s="3" t="s">
        <v>20</v>
      </c>
      <c r="K22" s="3" t="s">
        <v>19</v>
      </c>
      <c r="L22" s="3" t="s">
        <v>19</v>
      </c>
      <c r="M22" s="34">
        <f>Tablo22325[[#This Row],[GNO 
100''lük Sistem 
Eşdeğerliği]]/2</f>
        <v>37.164999999999999</v>
      </c>
      <c r="N22" s="52">
        <f>Tablo22325[[#This Row],[Y. Dil 
Sınavı
Skoru]]/2</f>
        <v>29.375</v>
      </c>
      <c r="O22" s="8" t="s">
        <v>19</v>
      </c>
      <c r="P22" s="1" t="s">
        <v>25</v>
      </c>
      <c r="Q22" s="33" t="s">
        <v>19</v>
      </c>
      <c r="R22" s="1"/>
      <c r="S22" s="1"/>
    </row>
    <row r="23" spans="1:19" x14ac:dyDescent="0.25">
      <c r="A23" s="1">
        <v>21</v>
      </c>
      <c r="B23" s="5" t="s">
        <v>36</v>
      </c>
      <c r="C23" s="1" t="s">
        <v>37</v>
      </c>
      <c r="D23" s="1" t="s">
        <v>38</v>
      </c>
      <c r="E23" s="11" t="s">
        <v>22</v>
      </c>
      <c r="F23" s="2" t="s">
        <v>14</v>
      </c>
      <c r="G23" s="4">
        <v>3.32</v>
      </c>
      <c r="H23" s="19">
        <v>84.13</v>
      </c>
      <c r="I23" s="3">
        <v>57.5</v>
      </c>
      <c r="J23" s="3" t="s">
        <v>20</v>
      </c>
      <c r="K23" s="50" t="s">
        <v>40</v>
      </c>
      <c r="L23" s="3">
        <v>15</v>
      </c>
      <c r="M23" s="34">
        <f>Tablo22325[[#This Row],[GNO 
100''lük Sistem 
Eşdeğerliği]]/2</f>
        <v>42.064999999999998</v>
      </c>
      <c r="N23" s="52">
        <f>Tablo22325[[#This Row],[Y. Dil 
Sınavı
Skoru]]/2</f>
        <v>28.75</v>
      </c>
      <c r="O23" s="8" t="s">
        <v>19</v>
      </c>
      <c r="P23" s="1" t="s">
        <v>25</v>
      </c>
      <c r="Q23" s="33" t="s">
        <v>19</v>
      </c>
      <c r="R23" s="1"/>
      <c r="S23" s="1"/>
    </row>
    <row r="24" spans="1:19" ht="15" customHeight="1" x14ac:dyDescent="0.25">
      <c r="A24" s="13">
        <v>22</v>
      </c>
      <c r="B24" s="5" t="s">
        <v>109</v>
      </c>
      <c r="C24" s="1" t="s">
        <v>110</v>
      </c>
      <c r="D24" s="1" t="s">
        <v>111</v>
      </c>
      <c r="E24" s="11" t="s">
        <v>106</v>
      </c>
      <c r="F24" s="2" t="s">
        <v>14</v>
      </c>
      <c r="G24" s="4">
        <v>3.38</v>
      </c>
      <c r="H24" s="19">
        <v>85.53</v>
      </c>
      <c r="I24" s="3">
        <v>59.75</v>
      </c>
      <c r="J24" s="3" t="s">
        <v>20</v>
      </c>
      <c r="K24" s="3" t="s">
        <v>19</v>
      </c>
      <c r="L24" s="3" t="s">
        <v>19</v>
      </c>
      <c r="M24" s="34">
        <f>Tablo22325[[#This Row],[GNO 
100''lük Sistem 
Eşdeğerliği]]/2</f>
        <v>42.765000000000001</v>
      </c>
      <c r="N24" s="52">
        <f>Tablo22325[[#This Row],[Y. Dil 
Sınavı
Skoru]]/2</f>
        <v>29.875</v>
      </c>
      <c r="O24" s="8" t="s">
        <v>19</v>
      </c>
      <c r="P24" s="1" t="s">
        <v>25</v>
      </c>
      <c r="Q24" s="33" t="s">
        <v>19</v>
      </c>
      <c r="R24" s="1"/>
      <c r="S24" s="13"/>
    </row>
    <row r="25" spans="1:19" x14ac:dyDescent="0.25">
      <c r="A25" s="1">
        <v>23</v>
      </c>
      <c r="B25" s="9" t="s">
        <v>92</v>
      </c>
      <c r="C25" s="13" t="s">
        <v>93</v>
      </c>
      <c r="D25" s="13" t="s">
        <v>94</v>
      </c>
      <c r="E25" s="12" t="s">
        <v>22</v>
      </c>
      <c r="F25" s="10" t="s">
        <v>14</v>
      </c>
      <c r="G25" s="14">
        <v>3.05</v>
      </c>
      <c r="H25" s="16">
        <v>77.83</v>
      </c>
      <c r="I25" s="17">
        <v>57.25</v>
      </c>
      <c r="J25" s="17" t="s">
        <v>20</v>
      </c>
      <c r="K25" s="49" t="s">
        <v>19</v>
      </c>
      <c r="L25" s="17" t="s">
        <v>19</v>
      </c>
      <c r="M25" s="31">
        <f>Tablo22325[[#This Row],[GNO 
100''lük Sistem 
Eşdeğerliği]]/2</f>
        <v>38.914999999999999</v>
      </c>
      <c r="N25" s="52">
        <f>Tablo22325[[#This Row],[Y. Dil 
Sınavı
Skoru]]/2</f>
        <v>28.625</v>
      </c>
      <c r="O25" s="8" t="s">
        <v>19</v>
      </c>
      <c r="P25" s="1" t="s">
        <v>25</v>
      </c>
      <c r="Q25" s="32" t="s">
        <v>19</v>
      </c>
      <c r="R25" s="13"/>
      <c r="S25" s="13"/>
    </row>
    <row r="26" spans="1:19" x14ac:dyDescent="0.25">
      <c r="A26" s="1">
        <v>24</v>
      </c>
      <c r="B26" s="5" t="s">
        <v>63</v>
      </c>
      <c r="C26" s="1" t="s">
        <v>64</v>
      </c>
      <c r="D26" s="1" t="s">
        <v>65</v>
      </c>
      <c r="E26" s="11" t="s">
        <v>144</v>
      </c>
      <c r="F26" s="2" t="s">
        <v>14</v>
      </c>
      <c r="G26" s="4">
        <v>2.6</v>
      </c>
      <c r="H26" s="19">
        <v>67.33</v>
      </c>
      <c r="I26" s="3">
        <v>60</v>
      </c>
      <c r="J26" s="3" t="s">
        <v>20</v>
      </c>
      <c r="K26" s="3" t="s">
        <v>19</v>
      </c>
      <c r="L26" s="3" t="s">
        <v>19</v>
      </c>
      <c r="M26" s="34">
        <f>Tablo22325[[#This Row],[GNO 
100''lük Sistem 
Eşdeğerliği]]/2</f>
        <v>33.664999999999999</v>
      </c>
      <c r="N26" s="52">
        <f>Tablo22325[[#This Row],[Y. Dil 
Sınavı
Skoru]]/2</f>
        <v>30</v>
      </c>
      <c r="O26" s="8" t="s">
        <v>19</v>
      </c>
      <c r="P26" s="1" t="s">
        <v>25</v>
      </c>
      <c r="Q26" s="33" t="s">
        <v>19</v>
      </c>
      <c r="R26" s="1"/>
      <c r="S26" s="1"/>
    </row>
    <row r="27" spans="1:19" x14ac:dyDescent="0.25">
      <c r="A27" s="13">
        <v>25</v>
      </c>
      <c r="B27" s="5" t="s">
        <v>49</v>
      </c>
      <c r="C27" s="1" t="s">
        <v>50</v>
      </c>
      <c r="D27" s="1" t="s">
        <v>51</v>
      </c>
      <c r="E27" s="11" t="s">
        <v>22</v>
      </c>
      <c r="F27" s="2" t="s">
        <v>14</v>
      </c>
      <c r="G27" s="4">
        <v>2.83</v>
      </c>
      <c r="H27" s="19">
        <v>72.7</v>
      </c>
      <c r="I27" s="3">
        <v>47.25</v>
      </c>
      <c r="J27" s="3" t="s">
        <v>20</v>
      </c>
      <c r="K27" s="3" t="s">
        <v>19</v>
      </c>
      <c r="L27" s="3" t="s">
        <v>19</v>
      </c>
      <c r="M27" s="34">
        <f>Tablo22325[[#This Row],[GNO 
100''lük Sistem 
Eşdeğerliği]]/2</f>
        <v>36.35</v>
      </c>
      <c r="N27" s="52">
        <f>Tablo22325[[#This Row],[Y. Dil 
Sınavı
Skoru]]/2</f>
        <v>23.625</v>
      </c>
      <c r="O27" s="8" t="s">
        <v>19</v>
      </c>
      <c r="P27" s="1" t="s">
        <v>25</v>
      </c>
      <c r="Q27" s="33" t="s">
        <v>19</v>
      </c>
      <c r="R27" s="1"/>
      <c r="S27" s="1"/>
    </row>
    <row r="28" spans="1:19" s="15" customFormat="1" x14ac:dyDescent="0.25">
      <c r="A28" s="21"/>
      <c r="B28" s="22"/>
      <c r="C28" s="23"/>
      <c r="D28" s="23"/>
      <c r="E28" s="24"/>
      <c r="F28" s="25"/>
      <c r="G28" s="27"/>
      <c r="H28" s="28"/>
      <c r="I28" s="29"/>
      <c r="J28" s="26"/>
      <c r="K28" s="26"/>
      <c r="L28" s="26"/>
      <c r="M28" s="30"/>
      <c r="N28" s="30"/>
      <c r="O28" s="30"/>
      <c r="P28" s="21"/>
      <c r="Q28" s="23"/>
      <c r="R28" s="23"/>
      <c r="S28" s="23"/>
    </row>
    <row r="30" spans="1:19" ht="24" customHeight="1" x14ac:dyDescent="0.25">
      <c r="A30" s="56" t="s">
        <v>149</v>
      </c>
      <c r="B30" s="56"/>
      <c r="C30" s="56"/>
      <c r="D30" s="56"/>
      <c r="E30" s="56"/>
      <c r="F30" s="56"/>
      <c r="G30" s="56"/>
      <c r="H30" s="56"/>
      <c r="I30" s="56"/>
      <c r="J30" s="56"/>
      <c r="K30" s="56"/>
      <c r="L30" s="56"/>
      <c r="M30" s="56"/>
      <c r="N30" s="56"/>
      <c r="O30" s="56"/>
      <c r="P30" s="38"/>
      <c r="Q30" s="38"/>
      <c r="R30" s="38"/>
      <c r="S30" s="38"/>
    </row>
    <row r="31" spans="1:19" ht="24" customHeight="1" x14ac:dyDescent="0.25">
      <c r="A31" s="56"/>
      <c r="B31" s="56"/>
      <c r="C31" s="56"/>
      <c r="D31" s="56"/>
      <c r="E31" s="56"/>
      <c r="F31" s="56"/>
      <c r="G31" s="56"/>
      <c r="H31" s="56"/>
      <c r="I31" s="56"/>
      <c r="J31" s="56"/>
      <c r="K31" s="56"/>
      <c r="L31" s="56"/>
      <c r="M31" s="56"/>
      <c r="N31" s="56"/>
      <c r="O31" s="56"/>
    </row>
    <row r="32" spans="1:19" ht="24" customHeight="1" x14ac:dyDescent="0.25">
      <c r="A32" s="56"/>
      <c r="B32" s="56"/>
      <c r="C32" s="56"/>
      <c r="D32" s="56"/>
      <c r="E32" s="56"/>
      <c r="F32" s="56"/>
      <c r="G32" s="56"/>
      <c r="H32" s="56"/>
      <c r="I32" s="56"/>
      <c r="J32" s="56"/>
      <c r="K32" s="56"/>
      <c r="L32" s="56"/>
      <c r="M32" s="56"/>
      <c r="N32" s="56"/>
      <c r="O32" s="56"/>
    </row>
    <row r="33" spans="1:15" ht="24" customHeight="1" x14ac:dyDescent="0.25">
      <c r="A33" s="56"/>
      <c r="B33" s="56"/>
      <c r="C33" s="56"/>
      <c r="D33" s="56"/>
      <c r="E33" s="56"/>
      <c r="F33" s="56"/>
      <c r="G33" s="56"/>
      <c r="H33" s="56"/>
      <c r="I33" s="56"/>
      <c r="J33" s="56"/>
      <c r="K33" s="56"/>
      <c r="L33" s="56"/>
      <c r="M33" s="56"/>
      <c r="N33" s="56"/>
      <c r="O33" s="56"/>
    </row>
  </sheetData>
  <mergeCells count="2">
    <mergeCell ref="A1:S1"/>
    <mergeCell ref="A30:O33"/>
  </mergeCells>
  <pageMargins left="2.2000000000000002" right="0.7" top="0.75" bottom="0.75" header="0.3" footer="0.3"/>
  <pageSetup paperSize="8" orientation="landscape"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zoomScale="70" zoomScaleNormal="70" workbookViewId="0">
      <selection activeCell="A2" sqref="A2"/>
    </sheetView>
  </sheetViews>
  <sheetFormatPr defaultColWidth="11" defaultRowHeight="15.75" x14ac:dyDescent="0.25"/>
  <cols>
    <col min="1" max="1" width="5.125" style="40" bestFit="1" customWidth="1"/>
    <col min="2" max="2" width="12.5" style="41" bestFit="1" customWidth="1"/>
    <col min="3" max="3" width="15.625" style="40" bestFit="1" customWidth="1"/>
    <col min="4" max="4" width="12.5" style="40" bestFit="1" customWidth="1"/>
    <col min="5" max="5" width="26.875" style="42" customWidth="1"/>
    <col min="6" max="6" width="16.75" style="42" customWidth="1"/>
    <col min="7" max="7" width="6.875" style="42" customWidth="1"/>
    <col min="8" max="8" width="16.25" style="44" customWidth="1"/>
    <col min="9" max="9" width="7.125" style="45" bestFit="1" customWidth="1"/>
    <col min="10" max="12" width="12.625" style="46" customWidth="1"/>
    <col min="13" max="14" width="8.5" style="43" customWidth="1"/>
    <col min="15" max="15" width="12.5" style="43" bestFit="1" customWidth="1"/>
    <col min="16" max="16" width="15.875" style="39" bestFit="1" customWidth="1"/>
    <col min="17" max="17" width="9.875" style="40" customWidth="1"/>
    <col min="18" max="18" width="30.125" style="40" customWidth="1"/>
    <col min="19" max="19" width="8.75" style="40" bestFit="1" customWidth="1"/>
    <col min="20" max="20" width="13.125" style="38" bestFit="1" customWidth="1"/>
    <col min="21" max="21" width="10.625" style="38" bestFit="1" customWidth="1"/>
    <col min="22" max="22" width="10.5" style="38" bestFit="1" customWidth="1"/>
    <col min="23" max="16384" width="11" style="38"/>
  </cols>
  <sheetData>
    <row r="1" spans="1:22" s="37" customFormat="1" ht="54" customHeight="1" x14ac:dyDescent="0.25">
      <c r="A1" s="53" t="s">
        <v>35</v>
      </c>
      <c r="B1" s="54"/>
      <c r="C1" s="54"/>
      <c r="D1" s="54"/>
      <c r="E1" s="54"/>
      <c r="F1" s="54"/>
      <c r="G1" s="54"/>
      <c r="H1" s="54"/>
      <c r="I1" s="54"/>
      <c r="J1" s="54"/>
      <c r="K1" s="54"/>
      <c r="L1" s="54"/>
      <c r="M1" s="54"/>
      <c r="N1" s="54"/>
      <c r="O1" s="54"/>
      <c r="P1" s="54"/>
      <c r="Q1" s="54"/>
      <c r="R1" s="54"/>
      <c r="S1" s="55"/>
      <c r="T1" s="47"/>
      <c r="U1" s="47"/>
      <c r="V1" s="47"/>
    </row>
    <row r="2" spans="1:22" ht="52.5" customHeight="1" x14ac:dyDescent="0.25">
      <c r="A2" s="1" t="s">
        <v>8</v>
      </c>
      <c r="B2" s="5" t="s">
        <v>9</v>
      </c>
      <c r="C2" s="1" t="s">
        <v>0</v>
      </c>
      <c r="D2" s="1" t="s">
        <v>1</v>
      </c>
      <c r="E2" s="11" t="s">
        <v>2</v>
      </c>
      <c r="F2" s="11" t="s">
        <v>23</v>
      </c>
      <c r="G2" s="4" t="s">
        <v>3</v>
      </c>
      <c r="H2" s="6" t="s">
        <v>7</v>
      </c>
      <c r="I2" s="7" t="s">
        <v>24</v>
      </c>
      <c r="J2" s="11" t="s">
        <v>21</v>
      </c>
      <c r="K2" s="35" t="s">
        <v>39</v>
      </c>
      <c r="L2" s="35" t="s">
        <v>41</v>
      </c>
      <c r="M2" s="20" t="s">
        <v>26</v>
      </c>
      <c r="N2" s="8" t="s">
        <v>27</v>
      </c>
      <c r="O2" s="8" t="s">
        <v>18</v>
      </c>
      <c r="P2" s="1" t="s">
        <v>4</v>
      </c>
      <c r="Q2" s="1" t="s">
        <v>10</v>
      </c>
      <c r="R2" s="1" t="s">
        <v>11</v>
      </c>
      <c r="S2" s="18" t="s">
        <v>12</v>
      </c>
    </row>
    <row r="3" spans="1:22" ht="30" x14ac:dyDescent="0.25">
      <c r="A3" s="13">
        <v>1</v>
      </c>
      <c r="B3" s="9" t="s">
        <v>140</v>
      </c>
      <c r="C3" s="13" t="s">
        <v>141</v>
      </c>
      <c r="D3" s="13" t="s">
        <v>142</v>
      </c>
      <c r="E3" s="12" t="s">
        <v>100</v>
      </c>
      <c r="F3" s="12" t="s">
        <v>15</v>
      </c>
      <c r="G3" s="14">
        <v>3.59</v>
      </c>
      <c r="H3" s="16">
        <v>90.43</v>
      </c>
      <c r="I3" s="17">
        <v>98.5</v>
      </c>
      <c r="J3" s="17" t="s">
        <v>20</v>
      </c>
      <c r="K3" s="48" t="s">
        <v>101</v>
      </c>
      <c r="L3" s="49">
        <v>10</v>
      </c>
      <c r="M3" s="31">
        <f>Tablo22323[[#This Row],[GNO 100''lük Sistem 
Eşdeğerliği]]/2</f>
        <v>45.215000000000003</v>
      </c>
      <c r="N3" s="52">
        <f>Tablo22323[[#This Row],[Y. Dil 
Sınavı
Skoru]]/2</f>
        <v>49.25</v>
      </c>
      <c r="O3" s="52">
        <f>SUM(Tablo22323[[#This Row],[Ek Puan veya Kesinti 
Puanı]:[Dil/2]])</f>
        <v>104.465</v>
      </c>
      <c r="P3" s="51" t="s">
        <v>28</v>
      </c>
      <c r="Q3" s="32" t="s">
        <v>31</v>
      </c>
      <c r="R3" s="1" t="s">
        <v>102</v>
      </c>
      <c r="S3" s="13" t="s">
        <v>33</v>
      </c>
    </row>
    <row r="4" spans="1:22" ht="30" x14ac:dyDescent="0.25">
      <c r="A4" s="13">
        <v>2</v>
      </c>
      <c r="B4" s="9" t="s">
        <v>88</v>
      </c>
      <c r="C4" s="1" t="s">
        <v>89</v>
      </c>
      <c r="D4" s="13" t="s">
        <v>90</v>
      </c>
      <c r="E4" s="12" t="s">
        <v>91</v>
      </c>
      <c r="F4" s="12" t="s">
        <v>15</v>
      </c>
      <c r="G4" s="14">
        <v>4</v>
      </c>
      <c r="H4" s="16">
        <v>100</v>
      </c>
      <c r="I4" s="17">
        <v>85.75</v>
      </c>
      <c r="J4" s="17" t="s">
        <v>20</v>
      </c>
      <c r="K4" s="48" t="s">
        <v>101</v>
      </c>
      <c r="L4" s="49">
        <v>10</v>
      </c>
      <c r="M4" s="31">
        <f>Tablo22323[[#This Row],[GNO 100''lük Sistem 
Eşdeğerliği]]/2</f>
        <v>50</v>
      </c>
      <c r="N4" s="52">
        <f>Tablo22323[[#This Row],[Y. Dil 
Sınavı
Skoru]]/2</f>
        <v>42.875</v>
      </c>
      <c r="O4" s="52">
        <f>SUM(Tablo22323[[#This Row],[Ek Puan veya Kesinti 
Puanı]:[Dil/2]])</f>
        <v>102.875</v>
      </c>
      <c r="P4" s="51" t="s">
        <v>28</v>
      </c>
      <c r="Q4" s="32" t="s">
        <v>31</v>
      </c>
      <c r="R4" s="1" t="s">
        <v>148</v>
      </c>
      <c r="S4" s="13" t="s">
        <v>34</v>
      </c>
    </row>
    <row r="5" spans="1:22" ht="30" x14ac:dyDescent="0.25">
      <c r="A5" s="13">
        <v>3</v>
      </c>
      <c r="B5" s="9" t="s">
        <v>97</v>
      </c>
      <c r="C5" s="1" t="s">
        <v>98</v>
      </c>
      <c r="D5" s="13" t="s">
        <v>99</v>
      </c>
      <c r="E5" s="12" t="s">
        <v>100</v>
      </c>
      <c r="F5" s="12" t="s">
        <v>15</v>
      </c>
      <c r="G5" s="14">
        <v>2.96</v>
      </c>
      <c r="H5" s="19">
        <v>75.73</v>
      </c>
      <c r="I5" s="17">
        <v>88.5</v>
      </c>
      <c r="J5" s="3" t="s">
        <v>20</v>
      </c>
      <c r="K5" s="48" t="s">
        <v>101</v>
      </c>
      <c r="L5" s="49">
        <v>10</v>
      </c>
      <c r="M5" s="31">
        <f>Tablo22323[[#This Row],[GNO 100''lük Sistem 
Eşdeğerliği]]/2</f>
        <v>37.865000000000002</v>
      </c>
      <c r="N5" s="52">
        <f>Tablo22323[[#This Row],[Y. Dil 
Sınavı
Skoru]]/2</f>
        <v>44.25</v>
      </c>
      <c r="O5" s="52">
        <f>SUM(Tablo22323[[#This Row],[Ek Puan veya Kesinti 
Puanı]:[Dil/2]])</f>
        <v>92.115000000000009</v>
      </c>
      <c r="P5" s="51" t="s">
        <v>28</v>
      </c>
      <c r="Q5" s="33" t="s">
        <v>31</v>
      </c>
      <c r="R5" s="1" t="s">
        <v>102</v>
      </c>
      <c r="S5" s="1" t="s">
        <v>33</v>
      </c>
    </row>
    <row r="6" spans="1:22" ht="46.5" customHeight="1" x14ac:dyDescent="0.25">
      <c r="A6" s="13">
        <v>4</v>
      </c>
      <c r="B6" s="9" t="s">
        <v>119</v>
      </c>
      <c r="C6" s="1" t="s">
        <v>117</v>
      </c>
      <c r="D6" s="13" t="s">
        <v>118</v>
      </c>
      <c r="E6" s="12" t="s">
        <v>100</v>
      </c>
      <c r="F6" s="12" t="s">
        <v>15</v>
      </c>
      <c r="G6" s="14">
        <v>3.72</v>
      </c>
      <c r="H6" s="16">
        <v>93.46</v>
      </c>
      <c r="I6" s="17">
        <v>0</v>
      </c>
      <c r="J6" s="17" t="s">
        <v>20</v>
      </c>
      <c r="K6" s="49" t="s">
        <v>19</v>
      </c>
      <c r="L6" s="49" t="s">
        <v>19</v>
      </c>
      <c r="M6" s="31">
        <f>Tablo22323[[#This Row],[GNO 100''lük Sistem 
Eşdeğerliği]]/2</f>
        <v>46.73</v>
      </c>
      <c r="N6" s="52">
        <f>Tablo22323[[#This Row],[Y. Dil 
Sınavı
Skoru]]/2</f>
        <v>0</v>
      </c>
      <c r="O6" s="52">
        <f>SUM(Tablo22323[[#This Row],[Ek Puan veya Kesinti 
Puanı]:[Dil/2]])</f>
        <v>46.73</v>
      </c>
      <c r="P6" s="1" t="s">
        <v>146</v>
      </c>
      <c r="Q6" s="32" t="s">
        <v>31</v>
      </c>
      <c r="R6" s="13" t="s">
        <v>120</v>
      </c>
      <c r="S6" s="13" t="s">
        <v>121</v>
      </c>
    </row>
    <row r="7" spans="1:22" s="15" customFormat="1" x14ac:dyDescent="0.25">
      <c r="A7" s="21"/>
      <c r="B7" s="22"/>
      <c r="C7" s="23"/>
      <c r="D7" s="23"/>
      <c r="E7" s="24"/>
      <c r="F7" s="26"/>
      <c r="G7" s="27"/>
      <c r="H7" s="28"/>
      <c r="I7" s="29"/>
      <c r="J7" s="26"/>
      <c r="K7" s="26"/>
      <c r="L7" s="26"/>
      <c r="M7" s="30"/>
      <c r="N7" s="30"/>
      <c r="O7" s="30"/>
      <c r="P7" s="21"/>
      <c r="Q7" s="23"/>
      <c r="R7" s="23"/>
      <c r="S7" s="23"/>
    </row>
    <row r="9" spans="1:22" ht="24" customHeight="1" x14ac:dyDescent="0.25">
      <c r="A9" s="56" t="s">
        <v>149</v>
      </c>
      <c r="B9" s="56"/>
      <c r="C9" s="56"/>
      <c r="D9" s="56"/>
      <c r="E9" s="56"/>
      <c r="F9" s="56"/>
      <c r="G9" s="56"/>
      <c r="H9" s="56"/>
      <c r="I9" s="56"/>
      <c r="J9" s="56"/>
      <c r="K9" s="56"/>
      <c r="L9" s="56"/>
      <c r="M9" s="56"/>
      <c r="N9" s="56"/>
      <c r="O9" s="56"/>
      <c r="P9" s="38"/>
      <c r="Q9" s="38"/>
      <c r="R9" s="38"/>
      <c r="S9" s="38"/>
    </row>
    <row r="10" spans="1:22" ht="24" customHeight="1" x14ac:dyDescent="0.25">
      <c r="A10" s="56"/>
      <c r="B10" s="56"/>
      <c r="C10" s="56"/>
      <c r="D10" s="56"/>
      <c r="E10" s="56"/>
      <c r="F10" s="56"/>
      <c r="G10" s="56"/>
      <c r="H10" s="56"/>
      <c r="I10" s="56"/>
      <c r="J10" s="56"/>
      <c r="K10" s="56"/>
      <c r="L10" s="56"/>
      <c r="M10" s="56"/>
      <c r="N10" s="56"/>
      <c r="O10" s="56"/>
    </row>
    <row r="11" spans="1:22" ht="24" customHeight="1" x14ac:dyDescent="0.25">
      <c r="A11" s="56"/>
      <c r="B11" s="56"/>
      <c r="C11" s="56"/>
      <c r="D11" s="56"/>
      <c r="E11" s="56"/>
      <c r="F11" s="56"/>
      <c r="G11" s="56"/>
      <c r="H11" s="56"/>
      <c r="I11" s="56"/>
      <c r="J11" s="56"/>
      <c r="K11" s="56"/>
      <c r="L11" s="56"/>
      <c r="M11" s="56"/>
      <c r="N11" s="56"/>
      <c r="O11" s="56"/>
    </row>
    <row r="12" spans="1:22" ht="24" customHeight="1" x14ac:dyDescent="0.25">
      <c r="A12" s="56"/>
      <c r="B12" s="56"/>
      <c r="C12" s="56"/>
      <c r="D12" s="56"/>
      <c r="E12" s="56"/>
      <c r="F12" s="56"/>
      <c r="G12" s="56"/>
      <c r="H12" s="56"/>
      <c r="I12" s="56"/>
      <c r="J12" s="56"/>
      <c r="K12" s="56"/>
      <c r="L12" s="56"/>
      <c r="M12" s="56"/>
      <c r="N12" s="56"/>
      <c r="O12" s="56"/>
    </row>
  </sheetData>
  <mergeCells count="2">
    <mergeCell ref="A1:S1"/>
    <mergeCell ref="A9:O12"/>
  </mergeCells>
  <pageMargins left="2.2000000000000002" right="0.7" top="0.75" bottom="0.75" header="0.3" footer="0.3"/>
  <pageSetup paperSize="8" orientation="landscape"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Öğrenim Har.</vt:lpstr>
      <vt:lpstr>Staj Har.</vt:lpstr>
    </vt:vector>
  </TitlesOfParts>
  <Company>NouS/TncTR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Nursen ŞİMŞEK</dc:creator>
  <cp:lastModifiedBy>Nursen ŞİMŞEK</cp:lastModifiedBy>
  <dcterms:created xsi:type="dcterms:W3CDTF">2018-11-14T06:23:35Z</dcterms:created>
  <dcterms:modified xsi:type="dcterms:W3CDTF">2021-04-22T12:54:16Z</dcterms:modified>
</cp:coreProperties>
</file>